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ectionEducation\_DossiersCommuns\6. Règlement Intérieur - Simulateur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5" i="1"/>
  <c r="B10" i="1"/>
  <c r="E10" i="1" s="1"/>
  <c r="B9" i="1"/>
  <c r="B12" i="1" s="1"/>
  <c r="B8" i="1"/>
  <c r="B11" i="1" s="1"/>
  <c r="B7" i="1"/>
  <c r="E7" i="1" s="1"/>
  <c r="C19" i="1"/>
  <c r="C18" i="1"/>
  <c r="C17" i="1"/>
  <c r="C16" i="1"/>
  <c r="C14" i="1"/>
  <c r="C13" i="1"/>
  <c r="C12" i="1"/>
  <c r="C11" i="1"/>
  <c r="B16" i="1" l="1"/>
  <c r="D16" i="1" s="1"/>
  <c r="B17" i="1"/>
  <c r="E17" i="1" s="1"/>
  <c r="B19" i="1"/>
  <c r="E20" i="1"/>
  <c r="B18" i="1"/>
  <c r="B13" i="1"/>
  <c r="E16" i="1"/>
  <c r="B14" i="1"/>
  <c r="D17" i="1"/>
  <c r="D20" i="1"/>
  <c r="D7" i="1"/>
  <c r="D10" i="1"/>
  <c r="E9" i="1"/>
  <c r="D19" i="1" l="1"/>
  <c r="E19" i="1"/>
  <c r="D18" i="1"/>
  <c r="E18" i="1"/>
  <c r="E13" i="1"/>
  <c r="E12" i="1"/>
  <c r="D15" i="1"/>
  <c r="D9" i="1"/>
  <c r="E15" i="1"/>
  <c r="E8" i="1"/>
  <c r="D8" i="1"/>
  <c r="D12" i="1" l="1"/>
  <c r="D13" i="1"/>
  <c r="E14" i="1"/>
  <c r="D14" i="1"/>
  <c r="E11" i="1"/>
  <c r="D11" i="1"/>
</calcChain>
</file>

<file path=xl/sharedStrings.xml><?xml version="1.0" encoding="utf-8"?>
<sst xmlns="http://schemas.openxmlformats.org/spreadsheetml/2006/main" count="21" uniqueCount="21">
  <si>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  <r>
      <rPr>
        <b/>
        <i/>
        <sz val="10"/>
        <rFont val="Arial"/>
        <family val="2"/>
      </rPr>
      <t/>
    </r>
  </si>
  <si>
    <t>Tarifs des prestations périscolaires et extrascolaires</t>
  </si>
  <si>
    <t>Votre Tarif</t>
  </si>
  <si>
    <t>Tarif hors commune</t>
  </si>
  <si>
    <t>Présence non prévue</t>
  </si>
  <si>
    <t>Annulation hors délai</t>
  </si>
  <si>
    <t>Accueil de loisirs matin</t>
  </si>
  <si>
    <t>Restauration scolaire</t>
  </si>
  <si>
    <t>PAI (projet d'accueil individualisé)</t>
  </si>
  <si>
    <t>Accueil de loisirs du mercredi journée / Repas inclus</t>
  </si>
  <si>
    <t>Accueil de loisirs du mercredi journée / PAI inclus</t>
  </si>
  <si>
    <t>Accueil de loisirs du mercredi 1/2 journée / Repas inclus</t>
  </si>
  <si>
    <t>Accueil de loisirs du mercredi 1/2 journée / PAI inclus</t>
  </si>
  <si>
    <t>Accueil de loisirs du mercredi 1/2 journée sans repas</t>
  </si>
  <si>
    <t>Accueil de loisirs vacances journée / Repas inclus</t>
  </si>
  <si>
    <t>Accueil de loisirs vacances journée / PAI inclus</t>
  </si>
  <si>
    <t>Accueil de loisirs vacances 1/2 journée / Repas inclus</t>
  </si>
  <si>
    <t>Accueil de loisirs vacances 1/2 journée / PAI inclus</t>
  </si>
  <si>
    <t>Accueil de loisirs vacances 1/2 journée sans repas</t>
  </si>
  <si>
    <r>
      <t>M</t>
    </r>
    <r>
      <rPr>
        <b/>
        <sz val="11"/>
        <color indexed="12"/>
        <rFont val="Arial"/>
        <family val="2"/>
      </rPr>
      <t xml:space="preserve">on quotient familial pour l'année 2022/2023 : </t>
    </r>
  </si>
  <si>
    <t>Accueil de loisirs soir / Etude (tarif horaire)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</si>
</sst>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4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b/>
      <i/>
      <sz val="10"/>
      <color rgb="FF0070C0"/>
      <name val="Arial"/>
      <family val="2"/>
    </font>
    <font>
      <b/>
      <sz val="11"/>
      <color rgb="FF0033CC"/>
      <name val="Arial"/>
      <family val="2"/>
    </font>
    <font>
      <b/>
      <sz val="11"/>
      <color indexed="12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Alignment="1" applyProtection="1">
      <alignment vertical="center" wrapText="1"/>
    </xf>
    <xf numFmtId="0" fontId="5" fillId="0" borderId="0" xfId="0" applyFont="1" applyProtection="1"/>
    <xf numFmtId="0" fontId="7" fillId="2" borderId="1" xfId="0" applyFont="1" applyFill="1" applyBorder="1" applyProtection="1">
      <protection locked="0"/>
    </xf>
    <xf numFmtId="0" fontId="8" fillId="0" borderId="0" xfId="0" applyFont="1" applyProtection="1"/>
    <xf numFmtId="0" fontId="10" fillId="0" borderId="2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8" fontId="11" fillId="0" borderId="6" xfId="0" applyNumberFormat="1" applyFont="1" applyFill="1" applyBorder="1" applyAlignment="1" applyProtection="1">
      <alignment horizontal="center" vertical="center"/>
      <protection locked="0"/>
    </xf>
    <xf numFmtId="8" fontId="12" fillId="3" borderId="6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/>
    </xf>
    <xf numFmtId="8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2" fillId="3" borderId="8" xfId="0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8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2" fillId="3" borderId="1" xfId="0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8" fontId="12" fillId="3" borderId="11" xfId="0" applyNumberFormat="1" applyFont="1" applyFill="1" applyBorder="1" applyAlignment="1" applyProtection="1">
      <alignment horizontal="center" vertical="center"/>
    </xf>
    <xf numFmtId="8" fontId="12" fillId="3" borderId="13" xfId="0" applyNumberFormat="1" applyFont="1" applyFill="1" applyBorder="1" applyAlignment="1" applyProtection="1">
      <alignment horizontal="center" vertical="center"/>
    </xf>
    <xf numFmtId="8" fontId="12" fillId="3" borderId="14" xfId="0" applyNumberFormat="1" applyFont="1" applyFill="1" applyBorder="1" applyAlignment="1" applyProtection="1">
      <alignment horizontal="center" vertical="center"/>
    </xf>
    <xf numFmtId="8" fontId="12" fillId="3" borderId="15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J11" sqref="J11"/>
    </sheetView>
  </sheetViews>
  <sheetFormatPr baseColWidth="10" defaultRowHeight="15" x14ac:dyDescent="0.25"/>
  <cols>
    <col min="1" max="1" width="47.7109375" bestFit="1" customWidth="1"/>
    <col min="2" max="2" width="10.5703125" bestFit="1" customWidth="1"/>
    <col min="3" max="3" width="10.42578125" bestFit="1" customWidth="1"/>
    <col min="4" max="4" width="11.42578125" customWidth="1"/>
    <col min="5" max="5" width="11" customWidth="1"/>
  </cols>
  <sheetData>
    <row r="1" spans="1:5" x14ac:dyDescent="0.25">
      <c r="A1" s="22" t="s">
        <v>0</v>
      </c>
      <c r="B1" s="22"/>
      <c r="C1" s="22"/>
      <c r="D1" s="1"/>
      <c r="E1" s="1"/>
    </row>
    <row r="2" spans="1:5" x14ac:dyDescent="0.25">
      <c r="A2" s="2" t="s">
        <v>19</v>
      </c>
      <c r="B2" s="3">
        <v>3000</v>
      </c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4"/>
      <c r="C4" s="4"/>
      <c r="D4" s="4"/>
      <c r="E4" s="4"/>
    </row>
    <row r="5" spans="1:5" ht="15.75" thickBot="1" x14ac:dyDescent="0.3">
      <c r="A5" s="23" t="s">
        <v>1</v>
      </c>
      <c r="B5" s="23"/>
      <c r="C5" s="23"/>
      <c r="D5" s="23"/>
      <c r="E5" s="4"/>
    </row>
    <row r="6" spans="1:5" ht="29.25" thickBot="1" x14ac:dyDescent="0.3">
      <c r="A6" s="5"/>
      <c r="B6" s="6" t="s">
        <v>2</v>
      </c>
      <c r="C6" s="7" t="s">
        <v>3</v>
      </c>
      <c r="D6" s="21" t="s">
        <v>4</v>
      </c>
      <c r="E6" s="21" t="s">
        <v>5</v>
      </c>
    </row>
    <row r="7" spans="1:5" ht="15.75" thickBot="1" x14ac:dyDescent="0.3">
      <c r="A7" s="8" t="s">
        <v>6</v>
      </c>
      <c r="B7" s="14">
        <f>IF(B2&lt;515,0.55,IF(B2&lt;2000,B2*0.1068%,IF(B2&gt;=2000,2.35)))</f>
        <v>2.35</v>
      </c>
      <c r="C7" s="13">
        <v>2.5</v>
      </c>
      <c r="D7" s="14">
        <f t="shared" ref="D7" si="0">B7*1.2</f>
        <v>2.82</v>
      </c>
      <c r="E7" s="14">
        <f t="shared" ref="E7" si="1">B7/2</f>
        <v>1.175</v>
      </c>
    </row>
    <row r="8" spans="1:5" x14ac:dyDescent="0.25">
      <c r="A8" s="9" t="s">
        <v>7</v>
      </c>
      <c r="B8" s="11">
        <f>IF(B2&lt;442,1.58,IF(B2&lt;=1200,B2*0.357%,IF(B2&lt;=2929,4.37+(B2-1200)*0.001299,IF(B2&gt;=2929,6.62))))</f>
        <v>6.62</v>
      </c>
      <c r="C8" s="10">
        <v>6.95</v>
      </c>
      <c r="D8" s="11">
        <f t="shared" ref="D8:D15" si="2">B8*1.2</f>
        <v>7.944</v>
      </c>
      <c r="E8" s="11">
        <f t="shared" ref="E8:E15" si="3">B8/2</f>
        <v>3.31</v>
      </c>
    </row>
    <row r="9" spans="1:5" ht="15.75" thickBot="1" x14ac:dyDescent="0.3">
      <c r="A9" s="12" t="s">
        <v>8</v>
      </c>
      <c r="B9" s="14">
        <f>IF(B2&lt;515,0.55,IF(B2&lt;2000,B2*0.1068%,IF(B2&gt;=2000,2.35)))*2</f>
        <v>4.7</v>
      </c>
      <c r="C9" s="13">
        <v>5</v>
      </c>
      <c r="D9" s="14">
        <f t="shared" si="2"/>
        <v>5.64</v>
      </c>
      <c r="E9" s="14">
        <f t="shared" si="3"/>
        <v>2.35</v>
      </c>
    </row>
    <row r="10" spans="1:5" ht="15.75" thickBot="1" x14ac:dyDescent="0.3">
      <c r="A10" s="15" t="s">
        <v>20</v>
      </c>
      <c r="B10" s="25">
        <f>IF(B2&lt;515,0.55,IF(B2&lt;2000,B2*0.1068%,IF(B2&gt;=2000,2.35)))</f>
        <v>2.35</v>
      </c>
      <c r="C10" s="24">
        <v>2.5</v>
      </c>
      <c r="D10" s="25">
        <f t="shared" ref="D10" si="4">B10*1.2</f>
        <v>2.82</v>
      </c>
      <c r="E10" s="25">
        <f t="shared" ref="E10" si="5">B10/2</f>
        <v>1.175</v>
      </c>
    </row>
    <row r="11" spans="1:5" x14ac:dyDescent="0.25">
      <c r="A11" s="16" t="s">
        <v>9</v>
      </c>
      <c r="B11" s="11">
        <f>IF(B2&lt;515,7.92,IF(B2&lt;2000,B2*1.2705%,IF(B2&gt;=2000,27.94)))+B8</f>
        <v>34.56</v>
      </c>
      <c r="C11" s="10">
        <f>30</f>
        <v>30</v>
      </c>
      <c r="D11" s="11">
        <f t="shared" si="2"/>
        <v>41.472000000000001</v>
      </c>
      <c r="E11" s="26">
        <f t="shared" si="3"/>
        <v>17.28</v>
      </c>
    </row>
    <row r="12" spans="1:5" x14ac:dyDescent="0.25">
      <c r="A12" s="17" t="s">
        <v>10</v>
      </c>
      <c r="B12" s="19">
        <f>IF(B2&lt;515,7.92,IF(B2&lt;2000,B2*1.2705%,IF(B2&gt;=2000,27.94)))+B9</f>
        <v>32.64</v>
      </c>
      <c r="C12" s="18">
        <f>30</f>
        <v>30</v>
      </c>
      <c r="D12" s="19">
        <f t="shared" si="2"/>
        <v>39.167999999999999</v>
      </c>
      <c r="E12" s="27">
        <f t="shared" si="3"/>
        <v>16.32</v>
      </c>
    </row>
    <row r="13" spans="1:5" ht="25.5" x14ac:dyDescent="0.25">
      <c r="A13" s="17" t="s">
        <v>11</v>
      </c>
      <c r="B13" s="19">
        <f>B15+B8</f>
        <v>20.59</v>
      </c>
      <c r="C13" s="18">
        <f>15</f>
        <v>15</v>
      </c>
      <c r="D13" s="19">
        <f t="shared" si="2"/>
        <v>24.707999999999998</v>
      </c>
      <c r="E13" s="27">
        <f t="shared" si="3"/>
        <v>10.295</v>
      </c>
    </row>
    <row r="14" spans="1:5" x14ac:dyDescent="0.25">
      <c r="A14" s="17" t="s">
        <v>12</v>
      </c>
      <c r="B14" s="19">
        <f>B15+B9</f>
        <v>18.670000000000002</v>
      </c>
      <c r="C14" s="18">
        <f>15</f>
        <v>15</v>
      </c>
      <c r="D14" s="19">
        <f t="shared" si="2"/>
        <v>22.404</v>
      </c>
      <c r="E14" s="27">
        <f t="shared" si="3"/>
        <v>9.3350000000000009</v>
      </c>
    </row>
    <row r="15" spans="1:5" ht="15.75" thickBot="1" x14ac:dyDescent="0.3">
      <c r="A15" s="20" t="s">
        <v>13</v>
      </c>
      <c r="B15" s="14">
        <f>IF(B2&lt;623,3.96,IF(B2&lt;2000,B2*0.6353%,IF(B2&gt;=2000,13.97)))</f>
        <v>13.97</v>
      </c>
      <c r="C15" s="13">
        <v>15</v>
      </c>
      <c r="D15" s="14">
        <f t="shared" si="2"/>
        <v>16.763999999999999</v>
      </c>
      <c r="E15" s="28">
        <f t="shared" si="3"/>
        <v>6.9850000000000003</v>
      </c>
    </row>
    <row r="16" spans="1:5" x14ac:dyDescent="0.25">
      <c r="A16" s="29" t="s">
        <v>14</v>
      </c>
      <c r="B16" s="11">
        <f>IF(B2&lt;515,7.92,IF(B2&lt;2000,B2*1.2705%,IF(B2&gt;=2000,27.94)))+B8</f>
        <v>34.56</v>
      </c>
      <c r="C16" s="10">
        <f>30</f>
        <v>30</v>
      </c>
      <c r="D16" s="11">
        <f t="shared" ref="D16:D20" si="6">B16*1.2</f>
        <v>41.472000000000001</v>
      </c>
      <c r="E16" s="26">
        <f t="shared" ref="E16:E20" si="7">B16/2</f>
        <v>17.28</v>
      </c>
    </row>
    <row r="17" spans="1:5" x14ac:dyDescent="0.25">
      <c r="A17" s="17" t="s">
        <v>15</v>
      </c>
      <c r="B17" s="19">
        <f>IF(B2&lt;515,7.92,IF(B2&lt;2000,B2*1.2705%,IF(B2&gt;=2000,27.94)))+B9</f>
        <v>32.64</v>
      </c>
      <c r="C17" s="18">
        <f>30</f>
        <v>30</v>
      </c>
      <c r="D17" s="19">
        <f t="shared" si="6"/>
        <v>39.167999999999999</v>
      </c>
      <c r="E17" s="27">
        <f t="shared" si="7"/>
        <v>16.32</v>
      </c>
    </row>
    <row r="18" spans="1:5" x14ac:dyDescent="0.25">
      <c r="A18" s="17" t="s">
        <v>16</v>
      </c>
      <c r="B18" s="19">
        <f>B20+B8</f>
        <v>20.59</v>
      </c>
      <c r="C18" s="18">
        <f>15</f>
        <v>15</v>
      </c>
      <c r="D18" s="19">
        <f t="shared" si="6"/>
        <v>24.707999999999998</v>
      </c>
      <c r="E18" s="27">
        <f t="shared" si="7"/>
        <v>10.295</v>
      </c>
    </row>
    <row r="19" spans="1:5" x14ac:dyDescent="0.25">
      <c r="A19" s="17" t="s">
        <v>17</v>
      </c>
      <c r="B19" s="19">
        <f>B20+B9</f>
        <v>18.670000000000002</v>
      </c>
      <c r="C19" s="18">
        <f>15</f>
        <v>15</v>
      </c>
      <c r="D19" s="19">
        <f t="shared" si="6"/>
        <v>22.404</v>
      </c>
      <c r="E19" s="27">
        <f t="shared" si="7"/>
        <v>9.3350000000000009</v>
      </c>
    </row>
    <row r="20" spans="1:5" ht="15.75" thickBot="1" x14ac:dyDescent="0.3">
      <c r="A20" s="20" t="s">
        <v>18</v>
      </c>
      <c r="B20" s="14">
        <f>IF(B2&lt;623,3.96,IF(B2&lt;2000,B2*0.6353%,IF(B2&gt;=2000,13.97)))</f>
        <v>13.97</v>
      </c>
      <c r="C20" s="13">
        <v>15</v>
      </c>
      <c r="D20" s="14">
        <f t="shared" si="6"/>
        <v>16.763999999999999</v>
      </c>
      <c r="E20" s="28">
        <f t="shared" si="7"/>
        <v>6.9850000000000003</v>
      </c>
    </row>
    <row r="21" spans="1:5" x14ac:dyDescent="0.25">
      <c r="A21" s="4"/>
      <c r="B21" s="4"/>
      <c r="C21" s="4"/>
      <c r="D21" s="4"/>
      <c r="E21" s="4"/>
    </row>
  </sheetData>
  <mergeCells count="2">
    <mergeCell ref="A1:C1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CONTANT</dc:creator>
  <cp:lastModifiedBy>G. CONTANT</cp:lastModifiedBy>
  <dcterms:created xsi:type="dcterms:W3CDTF">2020-12-28T09:43:39Z</dcterms:created>
  <dcterms:modified xsi:type="dcterms:W3CDTF">2022-08-24T12:58:16Z</dcterms:modified>
</cp:coreProperties>
</file>